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5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49" i="5"/>
  <c r="B48"/>
  <c r="B47"/>
  <c r="B46"/>
  <c r="B44"/>
  <c r="B43"/>
  <c r="B42"/>
  <c r="B41"/>
  <c r="B40"/>
  <c r="B38"/>
  <c r="B37"/>
  <c r="B36"/>
  <c r="B35"/>
  <c r="B32"/>
  <c r="B31"/>
  <c r="B30"/>
  <c r="B29"/>
  <c r="B28"/>
  <c r="B27"/>
  <c r="B25"/>
  <c r="B24"/>
  <c r="B23"/>
  <c r="B22"/>
  <c r="B19"/>
  <c r="B18"/>
  <c r="B17"/>
  <c r="B16"/>
  <c r="B15"/>
  <c r="B14"/>
  <c r="B13"/>
  <c r="B11"/>
  <c r="B10"/>
  <c r="B9"/>
  <c r="D28" l="1"/>
  <c r="D27"/>
  <c r="D25"/>
  <c r="D24"/>
  <c r="D23"/>
  <c r="D22"/>
  <c r="D16"/>
  <c r="D15"/>
  <c r="D13"/>
  <c r="E14" l="1"/>
  <c r="E15"/>
  <c r="E16"/>
  <c r="E17"/>
  <c r="E18"/>
  <c r="E19"/>
  <c r="E23"/>
  <c r="E27"/>
  <c r="E29"/>
  <c r="E30"/>
  <c r="E31"/>
  <c r="E32"/>
  <c r="E37"/>
  <c r="E46"/>
  <c r="E47"/>
  <c r="E48"/>
  <c r="E49"/>
  <c r="E9"/>
  <c r="E10"/>
  <c r="E11"/>
  <c r="C45" l="1"/>
  <c r="D45"/>
  <c r="C39"/>
  <c r="C34"/>
  <c r="C26"/>
  <c r="C20" s="1"/>
  <c r="D26"/>
  <c r="C12"/>
  <c r="E38"/>
  <c r="E28"/>
  <c r="E25"/>
  <c r="E24"/>
  <c r="E22"/>
  <c r="E13"/>
  <c r="B45"/>
  <c r="B39"/>
  <c r="B34"/>
  <c r="B26"/>
  <c r="B21"/>
  <c r="B12"/>
  <c r="B8" s="1"/>
  <c r="E45" l="1"/>
  <c r="B33"/>
  <c r="E26"/>
  <c r="B20"/>
  <c r="D12"/>
  <c r="D8" s="1"/>
  <c r="D21"/>
  <c r="C33"/>
  <c r="C8"/>
  <c r="E12" l="1"/>
  <c r="D20"/>
  <c r="E20" s="1"/>
  <c r="E21"/>
  <c r="E8"/>
  <c r="D43" l="1"/>
  <c r="E43" s="1"/>
  <c r="D42"/>
  <c r="E42" s="1"/>
  <c r="D41"/>
  <c r="E41" s="1"/>
  <c r="D40"/>
  <c r="D36"/>
  <c r="E36" s="1"/>
  <c r="D35"/>
  <c r="E35" l="1"/>
  <c r="D34"/>
  <c r="E40"/>
  <c r="D39"/>
  <c r="E39" s="1"/>
  <c r="E34" l="1"/>
  <c r="D44" l="1"/>
  <c r="E44" l="1"/>
  <c r="D33"/>
  <c r="E33" l="1"/>
</calcChain>
</file>

<file path=xl/sharedStrings.xml><?xml version="1.0" encoding="utf-8"?>
<sst xmlns="http://schemas.openxmlformats.org/spreadsheetml/2006/main" count="55" uniqueCount="55">
  <si>
    <t>a</t>
  </si>
  <si>
    <t>b</t>
  </si>
  <si>
    <t>c</t>
  </si>
  <si>
    <t>d</t>
  </si>
  <si>
    <t>Oś Priorytetowa/ Działanie/ Poddziałanie</t>
  </si>
  <si>
    <t>Limit „L”</t>
  </si>
  <si>
    <t>Wartość dofinansowania projektów wybranych dotychczas niezakontraktowanych</t>
  </si>
  <si>
    <t xml:space="preserve"> (tryb pozakonkursowy) </t>
  </si>
  <si>
    <t xml:space="preserve">wartość dofinansowania projektów wybranych dotychczas niezakontraktowanych </t>
  </si>
  <si>
    <t xml:space="preserve">(tryb konkursowy) </t>
  </si>
  <si>
    <t xml:space="preserve">Wolne środki (PLN) na potrzeby procedury odwoławczej  </t>
  </si>
  <si>
    <t>8. Rynek pracy</t>
  </si>
  <si>
    <t>8.1. Projekty powiatowych urzędów pracy</t>
  </si>
  <si>
    <t>8.2. Wsparcie osób poszukujących pracy</t>
  </si>
  <si>
    <t>8.3. Samozatrudnienie, przedsiębiorczość oraz tworzenie nowych miejsc pracy</t>
  </si>
  <si>
    <t>8.4. Godzenie życia zawodowego i prywatnego</t>
  </si>
  <si>
    <t xml:space="preserve">8.4.1 Godzenie życia zawodowego i prywatnego – konkursy horyzontalne </t>
  </si>
  <si>
    <t>8.4.2 Godzenie życia zawodowego i prywatnego - ZIT Wrocławskiego Obszaru Funkcjonalnego</t>
  </si>
  <si>
    <t>8.4.3 Godzenie życia zawodowego i prywatnego - ZIT Aglomeracji Jeleniogórskiej</t>
  </si>
  <si>
    <t>8.4.4 Godzenie życia zawodowego i prywatnego – ZIT Aglomeracji Wałbrzyskiej</t>
  </si>
  <si>
    <t>8.5. Przystosowanie do zmian zachodzących w gospodarce w ramach działań outplacementowych</t>
  </si>
  <si>
    <t>8.6. Zwiększenie konkurencyjności przedsiębiorstw i przedsiębiorców z sektora MMŚP</t>
  </si>
  <si>
    <t>8.7. Aktywne i zdrowe starzenie się</t>
  </si>
  <si>
    <t>9. Włączenie społeczne</t>
  </si>
  <si>
    <t>9.1. Aktywna integracja</t>
  </si>
  <si>
    <t>9.1.1 Aktywna integracja – konkursy horyzontalne</t>
  </si>
  <si>
    <t>9.1.2 Aktywna integracja – ZIT Wrocławskiego Obszaru Funkcjonalnego</t>
  </si>
  <si>
    <t>9.1.3 Aktywna integracja – ZIT Aglomeracji Jeleniogórskiej</t>
  </si>
  <si>
    <t>9.1.4 Aktywna integracja – ZIT Aglomeracji Wałbrzyskiej</t>
  </si>
  <si>
    <t>9.2. Dostęp do wysokiej jakości usług społecznych</t>
  </si>
  <si>
    <t>9.2.1 Dostęp do wysokiej jakości usług społecznych – konkursy horyzontalne</t>
  </si>
  <si>
    <t>9.2.2 Dostęp do wysokiej jakości usług społecznych – ZIT Wrocławskiego Obszaru Funkcjonalnego</t>
  </si>
  <si>
    <t>9.2.3 Dostęp do wysokiej jakości usług społecznych – ZIT Aglomeracji Jeleniogórskiej</t>
  </si>
  <si>
    <t>9.2.4 Dostęp do wysokiej jakości usług społecznych – ZIT Aglomeracji Wałbrzyskiej</t>
  </si>
  <si>
    <t>9.3. Dostęp do wysokiej jakości usług zdrowotnych</t>
  </si>
  <si>
    <t>9.4. Wspieranie gospodarki społecznej</t>
  </si>
  <si>
    <t>10. Edukacja</t>
  </si>
  <si>
    <t>10.1. Zapewnienie równego dostępu do wysokiej jakości edukacji przedszkolnej</t>
  </si>
  <si>
    <t xml:space="preserve">10.1.1 Zapewnienie równego dostępu do wysokiej jakości edukacji przedszkolnej – konkursy horyzontalne </t>
  </si>
  <si>
    <t xml:space="preserve">10.1.2 Zapewnienie równego dostępu do wysokiej jakości edukacji przedszkolnej- ZIT Wrocławskiego Obszaru Funkcjonalnego </t>
  </si>
  <si>
    <t>10.1.3 Zapewnienie równego dostępu do wysokiej jakości edukacji przedszkolnej- ZIT Aglomeracji Jeleniogórskiej</t>
  </si>
  <si>
    <t>10.1.4 Zapewnienie równego dostępu do wysokiej jakości edukacji przedszkolnej – ZIT Aglomeracji Wałbrzyskiej</t>
  </si>
  <si>
    <t>10.2. Zapewnienie równego dostępu do wysokiej jakości edukacji podstawowej, gimnazjalnej i ponadgimnazjalnej</t>
  </si>
  <si>
    <t xml:space="preserve">10.2.1 Zapewnienie równego dostępu do wysokiej jakości edukacji podstawowej, gimnazjalnej i ponadgimnazjalnej – konkursy horyzontalne </t>
  </si>
  <si>
    <t xml:space="preserve">10.2.2 Zapewnienie równego dostępu do wysokiej jakości edukacji podstawowej, gimnazjalnej i ponadgimnazjalnej - ZIT Wrocławskiego Obszaru Funkcjonalnego </t>
  </si>
  <si>
    <t>10.2.3 Zapewnienie równego dostępu do wysokiej jakości edukacji podstawowej, gimnazjalnej i ponadgimnazjalnej - ZIT Aglomeracji Jeleniogórskiej</t>
  </si>
  <si>
    <t>10.2.4 Zapewnienie równego dostępu do wysokiej jakości edukacji podstawowej, gimnazjalnej i ponadgimnazjalnej – ZIT Aglomeracji Wałbrzyskiej</t>
  </si>
  <si>
    <t>10.3. Poprawa dostępności i wspieranie uczenia się przez całe życie</t>
  </si>
  <si>
    <t>10.4. Dostosowanie systemów kształcenia i szkolenia zawodowego do potrzeb rynku pracy</t>
  </si>
  <si>
    <t>10.4.1 Dostosowanie systemów kształcenia i szkolenia zawodowego do potrzeb rynku pracy  – konkursy horyzontalne</t>
  </si>
  <si>
    <t>10.4.2 Dostosowanie systemów kształcenia i szkolenia zawodowego do potrzeb rynku pracy - ZIT Wrocławskiego Obszaru Funkcjonalnego</t>
  </si>
  <si>
    <t>10.4.3 Dostosowanie systemów kształcenia i szkolenia zawodowego do potrzeb rynku pracy  - ZIT Aglomeracji Jeleniogórskiej</t>
  </si>
  <si>
    <t>10.4.4 Dostosowanie systemów kształcenia i szkolenia zawodowego do potrzeb rynku pracy – ZIT Aglomeracji Wałbrzyskiej</t>
  </si>
  <si>
    <r>
      <rPr>
        <i/>
        <sz val="12"/>
        <color rgb="FF000000"/>
        <rFont val="Calibri"/>
        <family val="2"/>
        <charset val="238"/>
      </rPr>
      <t>Zestawienie kwot przeznaczonych na dofinansowanie projektów w poszczególnych priorytetach/działaniach/poddziałaniach Regionalnego Programu Operacyjnego Województwa Dolnośląskiego 2014-2020 (w zakresie EFS) w związku z procedurą odwoławczą - na miesiąc sierpień 2017</t>
    </r>
    <r>
      <rPr>
        <sz val="12"/>
        <color rgb="FF000000"/>
        <rFont val="Calibri"/>
        <family val="2"/>
        <charset val="238"/>
      </rPr>
      <t xml:space="preserve"> r. </t>
    </r>
  </si>
  <si>
    <t xml:space="preserve">Załącznik do uchwały nr  ……………...… Zarządu Województwa Dolnośląskiego z dnia ……………………….... 2017 r.   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</si>
</sst>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4" fontId="7" fillId="0" borderId="0" xfId="0" applyNumberFormat="1" applyFont="1"/>
    <xf numFmtId="4" fontId="2" fillId="1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</cellXfs>
  <cellStyles count="3">
    <cellStyle name="Dziesiętny 10" xfId="2"/>
    <cellStyle name="Normalny" xfId="0" builtinId="0"/>
    <cellStyle name="Normalny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%20nr%204%20tabela%20wolnych%20&#347;rodk&#243;w%20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łość"/>
      <sheetName val="IZ"/>
      <sheetName val="harmon"/>
      <sheetName val="protesty"/>
      <sheetName val="DWUP"/>
      <sheetName val="Arkusz2"/>
    </sheetNames>
    <sheetDataSet>
      <sheetData sheetId="0">
        <row r="9">
          <cell r="B9">
            <v>226305628</v>
          </cell>
        </row>
        <row r="10">
          <cell r="B10">
            <v>28406380</v>
          </cell>
        </row>
        <row r="11">
          <cell r="B11">
            <v>65661713</v>
          </cell>
        </row>
        <row r="13">
          <cell r="B13">
            <v>116798104</v>
          </cell>
          <cell r="H13">
            <v>2843451.9600000004</v>
          </cell>
        </row>
        <row r="14">
          <cell r="B14">
            <v>16637648</v>
          </cell>
        </row>
        <row r="15">
          <cell r="B15">
            <v>3278935</v>
          </cell>
          <cell r="H15">
            <v>2406972.14</v>
          </cell>
        </row>
        <row r="16">
          <cell r="B16">
            <v>4218961</v>
          </cell>
          <cell r="H16">
            <v>2896773.73</v>
          </cell>
        </row>
        <row r="17">
          <cell r="B17">
            <v>21332471</v>
          </cell>
        </row>
        <row r="18">
          <cell r="B18">
            <v>26327529</v>
          </cell>
        </row>
        <row r="19">
          <cell r="B19">
            <v>88169844</v>
          </cell>
        </row>
        <row r="22">
          <cell r="B22">
            <v>335187925</v>
          </cell>
          <cell r="H22">
            <v>3561294.1999999997</v>
          </cell>
        </row>
        <row r="23">
          <cell r="B23">
            <v>12655800</v>
          </cell>
          <cell r="H23">
            <v>1609976.16</v>
          </cell>
        </row>
        <row r="24">
          <cell r="B24">
            <v>5571854</v>
          </cell>
          <cell r="H24">
            <v>1249500</v>
          </cell>
        </row>
        <row r="25">
          <cell r="B25">
            <v>5296026</v>
          </cell>
          <cell r="H25">
            <v>2156487.5</v>
          </cell>
        </row>
        <row r="27">
          <cell r="B27">
            <v>64454570</v>
          </cell>
          <cell r="H27">
            <v>0</v>
          </cell>
        </row>
        <row r="28">
          <cell r="B28">
            <v>1977660</v>
          </cell>
          <cell r="H28">
            <v>1624615.2</v>
          </cell>
        </row>
        <row r="29">
          <cell r="B29">
            <v>293253</v>
          </cell>
        </row>
        <row r="30">
          <cell r="B30">
            <v>636590</v>
          </cell>
        </row>
        <row r="31">
          <cell r="B31">
            <v>39579214</v>
          </cell>
        </row>
        <row r="32">
          <cell r="B32">
            <v>15682188</v>
          </cell>
        </row>
        <row r="35">
          <cell r="B35">
            <v>32673359</v>
          </cell>
          <cell r="H35">
            <v>0</v>
          </cell>
        </row>
        <row r="36">
          <cell r="B36">
            <v>7038649</v>
          </cell>
          <cell r="H36">
            <v>1401798.9</v>
          </cell>
        </row>
        <row r="37">
          <cell r="B37">
            <v>12556872</v>
          </cell>
        </row>
        <row r="38">
          <cell r="B38">
            <v>14981077</v>
          </cell>
        </row>
        <row r="40">
          <cell r="B40">
            <v>84248301</v>
          </cell>
          <cell r="H40">
            <v>31146700.699999999</v>
          </cell>
        </row>
        <row r="41">
          <cell r="B41">
            <v>45535241</v>
          </cell>
          <cell r="H41">
            <v>9883456.0600000005</v>
          </cell>
        </row>
        <row r="42">
          <cell r="B42">
            <v>24118169</v>
          </cell>
          <cell r="H42">
            <v>4570334.8599999994</v>
          </cell>
        </row>
        <row r="43">
          <cell r="B43">
            <v>34809412</v>
          </cell>
          <cell r="H43">
            <v>5562660.0300000003</v>
          </cell>
        </row>
        <row r="44">
          <cell r="B44">
            <v>34603247</v>
          </cell>
          <cell r="H44">
            <v>0</v>
          </cell>
        </row>
        <row r="46">
          <cell r="B46">
            <v>142015114</v>
          </cell>
        </row>
        <row r="47">
          <cell r="B47">
            <v>22511321</v>
          </cell>
        </row>
        <row r="48">
          <cell r="B48">
            <v>11335550</v>
          </cell>
        </row>
        <row r="49">
          <cell r="B49">
            <v>16098921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43" workbookViewId="0">
      <selection activeCell="G4" sqref="G4"/>
    </sheetView>
  </sheetViews>
  <sheetFormatPr defaultRowHeight="15"/>
  <cols>
    <col min="1" max="1" width="33.85546875" bestFit="1" customWidth="1"/>
    <col min="2" max="2" width="16.7109375" customWidth="1"/>
    <col min="3" max="3" width="25.7109375" customWidth="1"/>
    <col min="4" max="4" width="22.5703125" customWidth="1"/>
    <col min="5" max="5" width="23.140625" customWidth="1"/>
  </cols>
  <sheetData>
    <row r="1" spans="1:5" ht="17.25" customHeight="1">
      <c r="A1" s="24" t="s">
        <v>54</v>
      </c>
      <c r="B1" s="24"/>
      <c r="C1" s="24"/>
      <c r="D1" s="24"/>
      <c r="E1" s="24"/>
    </row>
    <row r="2" spans="1:5" ht="11.25" hidden="1" customHeight="1" thickBot="1">
      <c r="A2" s="22"/>
      <c r="B2" s="22"/>
      <c r="C2" s="22"/>
      <c r="D2" s="23"/>
      <c r="E2" s="23"/>
    </row>
    <row r="3" spans="1:5" ht="16.5" hidden="1" customHeight="1" thickBot="1">
      <c r="A3" s="22"/>
      <c r="B3" s="22"/>
      <c r="C3" s="22"/>
      <c r="D3" s="23"/>
      <c r="E3" s="23"/>
    </row>
    <row r="4" spans="1:5" ht="60.75" customHeight="1" thickBot="1">
      <c r="A4" s="24" t="s">
        <v>53</v>
      </c>
      <c r="B4" s="24"/>
      <c r="C4" s="24"/>
      <c r="D4" s="24"/>
      <c r="E4" s="24"/>
    </row>
    <row r="5" spans="1:5" ht="15.75" thickBot="1">
      <c r="A5" s="25"/>
      <c r="B5" s="26" t="s">
        <v>0</v>
      </c>
      <c r="C5" s="1" t="s">
        <v>1</v>
      </c>
      <c r="D5" s="3" t="s">
        <v>2</v>
      </c>
      <c r="E5" s="2" t="s">
        <v>3</v>
      </c>
    </row>
    <row r="6" spans="1:5" ht="48">
      <c r="A6" s="18" t="s">
        <v>4</v>
      </c>
      <c r="B6" s="20" t="s">
        <v>5</v>
      </c>
      <c r="C6" s="4" t="s">
        <v>6</v>
      </c>
      <c r="D6" s="5" t="s">
        <v>8</v>
      </c>
      <c r="E6" s="20" t="s">
        <v>10</v>
      </c>
    </row>
    <row r="7" spans="1:5" ht="15.75" thickBot="1">
      <c r="A7" s="19"/>
      <c r="B7" s="21"/>
      <c r="C7" s="4" t="s">
        <v>7</v>
      </c>
      <c r="D7" s="5" t="s">
        <v>9</v>
      </c>
      <c r="E7" s="21"/>
    </row>
    <row r="8" spans="1:5">
      <c r="A8" s="12" t="s">
        <v>11</v>
      </c>
      <c r="B8" s="7">
        <f>SUM(B9+B10+B11+B12+B17+B18+B19)</f>
        <v>597137213</v>
      </c>
      <c r="C8" s="7">
        <f t="shared" ref="C8:D8" si="0">SUM(C9+C10+C11+C12+C17+C18+C19)</f>
        <v>0</v>
      </c>
      <c r="D8" s="7">
        <f t="shared" si="0"/>
        <v>8147197.8300000001</v>
      </c>
      <c r="E8" s="7">
        <f>SUM(B8-(C8+D8))</f>
        <v>588990015.16999996</v>
      </c>
    </row>
    <row r="9" spans="1:5">
      <c r="A9" s="13" t="s">
        <v>12</v>
      </c>
      <c r="B9" s="9">
        <f>SUM([1]całość!$B$9)</f>
        <v>226305628</v>
      </c>
      <c r="C9" s="9">
        <v>0</v>
      </c>
      <c r="D9" s="9">
        <v>0</v>
      </c>
      <c r="E9" s="9">
        <f t="shared" ref="E9:E49" si="1">SUM(B9-(C9+D9))</f>
        <v>226305628</v>
      </c>
    </row>
    <row r="10" spans="1:5">
      <c r="A10" s="13" t="s">
        <v>13</v>
      </c>
      <c r="B10" s="9">
        <f>SUM([1]całość!$B$10)</f>
        <v>28406380</v>
      </c>
      <c r="C10" s="9">
        <v>0</v>
      </c>
      <c r="D10" s="9">
        <v>0</v>
      </c>
      <c r="E10" s="9">
        <f t="shared" si="1"/>
        <v>28406380</v>
      </c>
    </row>
    <row r="11" spans="1:5" ht="36">
      <c r="A11" s="13" t="s">
        <v>14</v>
      </c>
      <c r="B11" s="9">
        <f>SUM([1]całość!$B$11)</f>
        <v>65661713</v>
      </c>
      <c r="C11" s="9">
        <v>0</v>
      </c>
      <c r="D11" s="9">
        <v>0</v>
      </c>
      <c r="E11" s="9">
        <f t="shared" si="1"/>
        <v>65661713</v>
      </c>
    </row>
    <row r="12" spans="1:5" ht="24">
      <c r="A12" s="13" t="s">
        <v>15</v>
      </c>
      <c r="B12" s="9">
        <f>SUM(B13:B16)</f>
        <v>140933648</v>
      </c>
      <c r="C12" s="9">
        <f t="shared" ref="C12:D12" si="2">SUM(C13:C16)</f>
        <v>0</v>
      </c>
      <c r="D12" s="9">
        <f t="shared" si="2"/>
        <v>8147197.8300000001</v>
      </c>
      <c r="E12" s="9">
        <f t="shared" si="1"/>
        <v>132786450.17</v>
      </c>
    </row>
    <row r="13" spans="1:5" ht="24">
      <c r="A13" s="14" t="s">
        <v>16</v>
      </c>
      <c r="B13" s="6">
        <f>SUM([1]całość!$B$13)</f>
        <v>116798104</v>
      </c>
      <c r="C13" s="10">
        <v>0</v>
      </c>
      <c r="D13" s="6">
        <f>SUM([1]całość!$H$13)</f>
        <v>2843451.9600000004</v>
      </c>
      <c r="E13" s="11">
        <f t="shared" si="1"/>
        <v>113954652.04000001</v>
      </c>
    </row>
    <row r="14" spans="1:5" ht="36">
      <c r="A14" s="15" t="s">
        <v>17</v>
      </c>
      <c r="B14" s="6">
        <f>SUM([1]całość!$B$14)</f>
        <v>16637648</v>
      </c>
      <c r="C14" s="10">
        <v>0</v>
      </c>
      <c r="D14" s="6">
        <v>0</v>
      </c>
      <c r="E14" s="11">
        <f t="shared" si="1"/>
        <v>16637648</v>
      </c>
    </row>
    <row r="15" spans="1:5" ht="36">
      <c r="A15" s="16" t="s">
        <v>18</v>
      </c>
      <c r="B15" s="6">
        <f>SUM([1]całość!$B$15)</f>
        <v>3278935</v>
      </c>
      <c r="C15" s="10">
        <v>0</v>
      </c>
      <c r="D15" s="6">
        <f>SUM([1]całość!$H$15)</f>
        <v>2406972.14</v>
      </c>
      <c r="E15" s="11">
        <f t="shared" si="1"/>
        <v>871962.85999999987</v>
      </c>
    </row>
    <row r="16" spans="1:5" ht="36">
      <c r="A16" s="17" t="s">
        <v>19</v>
      </c>
      <c r="B16" s="6">
        <f>SUM([1]całość!$B$16)</f>
        <v>4218961</v>
      </c>
      <c r="C16" s="10">
        <v>0</v>
      </c>
      <c r="D16" s="6">
        <f>SUM([1]całość!$H$16)</f>
        <v>2896773.73</v>
      </c>
      <c r="E16" s="11">
        <f t="shared" si="1"/>
        <v>1322187.27</v>
      </c>
    </row>
    <row r="17" spans="1:5" ht="36">
      <c r="A17" s="13" t="s">
        <v>20</v>
      </c>
      <c r="B17" s="9">
        <f>SUM([1]całość!$B$17)</f>
        <v>21332471</v>
      </c>
      <c r="C17" s="9">
        <v>0</v>
      </c>
      <c r="D17" s="9">
        <v>0</v>
      </c>
      <c r="E17" s="9">
        <f t="shared" si="1"/>
        <v>21332471</v>
      </c>
    </row>
    <row r="18" spans="1:5" ht="36">
      <c r="A18" s="13" t="s">
        <v>21</v>
      </c>
      <c r="B18" s="9">
        <f>SUM([1]całość!$B$18)</f>
        <v>26327529</v>
      </c>
      <c r="C18" s="9">
        <v>0</v>
      </c>
      <c r="D18" s="9">
        <v>0</v>
      </c>
      <c r="E18" s="9">
        <f t="shared" si="1"/>
        <v>26327529</v>
      </c>
    </row>
    <row r="19" spans="1:5">
      <c r="A19" s="13" t="s">
        <v>22</v>
      </c>
      <c r="B19" s="9">
        <f>SUM([1]całość!$B$19)</f>
        <v>88169844</v>
      </c>
      <c r="C19" s="9">
        <v>0</v>
      </c>
      <c r="D19" s="9">
        <v>0</v>
      </c>
      <c r="E19" s="9">
        <f t="shared" si="1"/>
        <v>88169844</v>
      </c>
    </row>
    <row r="20" spans="1:5">
      <c r="A20" s="12" t="s">
        <v>23</v>
      </c>
      <c r="B20" s="7">
        <f>SUM(B21+B26+B31+B32)</f>
        <v>481335080</v>
      </c>
      <c r="C20" s="7">
        <f t="shared" ref="C20:D20" si="3">SUM(C21+C26+C31+C32)</f>
        <v>0</v>
      </c>
      <c r="D20" s="7">
        <f t="shared" si="3"/>
        <v>10201873.059999999</v>
      </c>
      <c r="E20" s="7">
        <f t="shared" si="1"/>
        <v>471133206.94</v>
      </c>
    </row>
    <row r="21" spans="1:5">
      <c r="A21" s="13" t="s">
        <v>24</v>
      </c>
      <c r="B21" s="9">
        <f>SUM(B22:B25)</f>
        <v>358711605</v>
      </c>
      <c r="C21" s="9">
        <v>0</v>
      </c>
      <c r="D21" s="9">
        <f t="shared" ref="D21" si="4">SUM(D22:D25)</f>
        <v>8577257.8599999994</v>
      </c>
      <c r="E21" s="9">
        <f t="shared" si="1"/>
        <v>350134347.13999999</v>
      </c>
    </row>
    <row r="22" spans="1:5" ht="24">
      <c r="A22" s="14" t="s">
        <v>25</v>
      </c>
      <c r="B22" s="6">
        <f>SUM([1]całość!$B$22)</f>
        <v>335187925</v>
      </c>
      <c r="C22" s="10">
        <v>0</v>
      </c>
      <c r="D22" s="6">
        <f>SUM([1]całość!$H$22)</f>
        <v>3561294.1999999997</v>
      </c>
      <c r="E22" s="11">
        <f t="shared" si="1"/>
        <v>331626630.80000001</v>
      </c>
    </row>
    <row r="23" spans="1:5" ht="24">
      <c r="A23" s="15" t="s">
        <v>26</v>
      </c>
      <c r="B23" s="6">
        <f>SUM([1]całość!$B$23)</f>
        <v>12655800</v>
      </c>
      <c r="C23" s="10">
        <v>0</v>
      </c>
      <c r="D23" s="6">
        <f>SUM([1]całość!$H$23)</f>
        <v>1609976.16</v>
      </c>
      <c r="E23" s="11">
        <f t="shared" si="1"/>
        <v>11045823.84</v>
      </c>
    </row>
    <row r="24" spans="1:5" ht="24">
      <c r="A24" s="16" t="s">
        <v>27</v>
      </c>
      <c r="B24" s="6">
        <f>SUM([1]całość!$B$24)</f>
        <v>5571854</v>
      </c>
      <c r="C24" s="10">
        <v>0</v>
      </c>
      <c r="D24" s="6">
        <f>SUM([1]całość!$H$24)</f>
        <v>1249500</v>
      </c>
      <c r="E24" s="11">
        <f t="shared" si="1"/>
        <v>4322354</v>
      </c>
    </row>
    <row r="25" spans="1:5" ht="24">
      <c r="A25" s="17" t="s">
        <v>28</v>
      </c>
      <c r="B25" s="6">
        <f>SUM([1]całość!$B$25)</f>
        <v>5296026</v>
      </c>
      <c r="C25" s="10">
        <v>0</v>
      </c>
      <c r="D25" s="6">
        <f>SUM([1]całość!$H$25)</f>
        <v>2156487.5</v>
      </c>
      <c r="E25" s="11">
        <f t="shared" si="1"/>
        <v>3139538.5</v>
      </c>
    </row>
    <row r="26" spans="1:5" ht="24">
      <c r="A26" s="13" t="s">
        <v>29</v>
      </c>
      <c r="B26" s="9">
        <f>SUM(B27:B30)</f>
        <v>67362073</v>
      </c>
      <c r="C26" s="9">
        <f t="shared" ref="C26:D26" si="5">SUM(C27:C30)</f>
        <v>0</v>
      </c>
      <c r="D26" s="9">
        <f t="shared" si="5"/>
        <v>1624615.2</v>
      </c>
      <c r="E26" s="9">
        <f t="shared" si="1"/>
        <v>65737457.799999997</v>
      </c>
    </row>
    <row r="27" spans="1:5" ht="24">
      <c r="A27" s="14" t="s">
        <v>30</v>
      </c>
      <c r="B27" s="6">
        <f>SUM([1]całość!$B$27)</f>
        <v>64454570</v>
      </c>
      <c r="C27" s="10">
        <v>0</v>
      </c>
      <c r="D27" s="6">
        <f>SUM([1]całość!$H$27)</f>
        <v>0</v>
      </c>
      <c r="E27" s="11">
        <f t="shared" si="1"/>
        <v>64454570</v>
      </c>
    </row>
    <row r="28" spans="1:5" ht="36">
      <c r="A28" s="15" t="s">
        <v>31</v>
      </c>
      <c r="B28" s="6">
        <f>SUM([1]całość!$B$28)</f>
        <v>1977660</v>
      </c>
      <c r="C28" s="10">
        <v>0</v>
      </c>
      <c r="D28" s="6">
        <f>SUM([1]całość!$H$28)</f>
        <v>1624615.2</v>
      </c>
      <c r="E28" s="11">
        <f t="shared" si="1"/>
        <v>353044.80000000005</v>
      </c>
    </row>
    <row r="29" spans="1:5" ht="36">
      <c r="A29" s="16" t="s">
        <v>32</v>
      </c>
      <c r="B29" s="6">
        <f>SUM([1]całość!$B$29)</f>
        <v>293253</v>
      </c>
      <c r="C29" s="10">
        <v>0</v>
      </c>
      <c r="D29" s="6">
        <v>0</v>
      </c>
      <c r="E29" s="11">
        <f t="shared" si="1"/>
        <v>293253</v>
      </c>
    </row>
    <row r="30" spans="1:5" ht="36">
      <c r="A30" s="17" t="s">
        <v>33</v>
      </c>
      <c r="B30" s="6">
        <f>SUM([1]całość!$B$30)</f>
        <v>636590</v>
      </c>
      <c r="C30" s="10">
        <v>0</v>
      </c>
      <c r="D30" s="6">
        <v>0</v>
      </c>
      <c r="E30" s="11">
        <f t="shared" si="1"/>
        <v>636590</v>
      </c>
    </row>
    <row r="31" spans="1:5" ht="24">
      <c r="A31" s="13" t="s">
        <v>34</v>
      </c>
      <c r="B31" s="9">
        <f>SUM([1]całość!$B$31)</f>
        <v>39579214</v>
      </c>
      <c r="C31" s="9">
        <v>0</v>
      </c>
      <c r="D31" s="9">
        <v>0</v>
      </c>
      <c r="E31" s="9">
        <f t="shared" si="1"/>
        <v>39579214</v>
      </c>
    </row>
    <row r="32" spans="1:5">
      <c r="A32" s="13" t="s">
        <v>35</v>
      </c>
      <c r="B32" s="9">
        <f>SUM([1]całość!$B$32)</f>
        <v>15682188</v>
      </c>
      <c r="C32" s="9">
        <v>0</v>
      </c>
      <c r="D32" s="9">
        <v>0</v>
      </c>
      <c r="E32" s="9">
        <f t="shared" si="1"/>
        <v>15682188</v>
      </c>
    </row>
    <row r="33" spans="1:5">
      <c r="A33" s="12" t="s">
        <v>36</v>
      </c>
      <c r="B33" s="7">
        <f>SUM(B34+B39+B44+B45)</f>
        <v>482525233</v>
      </c>
      <c r="C33" s="7">
        <f t="shared" ref="C33:D33" si="6">SUM(C34+C39+C44+C45)</f>
        <v>0</v>
      </c>
      <c r="D33" s="7">
        <f t="shared" si="6"/>
        <v>52564950.549999997</v>
      </c>
      <c r="E33" s="7">
        <f t="shared" si="1"/>
        <v>429960282.44999999</v>
      </c>
    </row>
    <row r="34" spans="1:5" ht="24">
      <c r="A34" s="13" t="s">
        <v>37</v>
      </c>
      <c r="B34" s="9">
        <f>SUM(B35:B38)</f>
        <v>67249957</v>
      </c>
      <c r="C34" s="9">
        <f t="shared" ref="C34:D34" si="7">SUM(C35:C38)</f>
        <v>0</v>
      </c>
      <c r="D34" s="9">
        <f t="shared" si="7"/>
        <v>1401798.9</v>
      </c>
      <c r="E34" s="9">
        <f t="shared" si="1"/>
        <v>65848158.100000001</v>
      </c>
    </row>
    <row r="35" spans="1:5" ht="36">
      <c r="A35" s="14" t="s">
        <v>38</v>
      </c>
      <c r="B35" s="6">
        <f>SUM([1]całość!$B$35)</f>
        <v>32673359</v>
      </c>
      <c r="C35" s="10">
        <v>0</v>
      </c>
      <c r="D35" s="6">
        <f>SUM([1]całość!$H$35)</f>
        <v>0</v>
      </c>
      <c r="E35" s="11">
        <f t="shared" si="1"/>
        <v>32673359</v>
      </c>
    </row>
    <row r="36" spans="1:5" ht="48">
      <c r="A36" s="15" t="s">
        <v>39</v>
      </c>
      <c r="B36" s="6">
        <f>SUM([1]całość!$B$36)</f>
        <v>7038649</v>
      </c>
      <c r="C36" s="10">
        <v>0</v>
      </c>
      <c r="D36" s="6">
        <f>SUM([1]całość!$H$36)</f>
        <v>1401798.9</v>
      </c>
      <c r="E36" s="11">
        <f t="shared" si="1"/>
        <v>5636850.0999999996</v>
      </c>
    </row>
    <row r="37" spans="1:5" ht="36">
      <c r="A37" s="16" t="s">
        <v>40</v>
      </c>
      <c r="B37" s="6">
        <f>SUM([1]całość!$B$37)</f>
        <v>12556872</v>
      </c>
      <c r="C37" s="10">
        <v>0</v>
      </c>
      <c r="D37" s="6">
        <v>0</v>
      </c>
      <c r="E37" s="11">
        <f t="shared" si="1"/>
        <v>12556872</v>
      </c>
    </row>
    <row r="38" spans="1:5" ht="36">
      <c r="A38" s="17" t="s">
        <v>41</v>
      </c>
      <c r="B38" s="6">
        <f>SUM([1]całość!$B$38)</f>
        <v>14981077</v>
      </c>
      <c r="C38" s="10">
        <v>0</v>
      </c>
      <c r="D38" s="6">
        <v>0</v>
      </c>
      <c r="E38" s="11">
        <f t="shared" si="1"/>
        <v>14981077</v>
      </c>
    </row>
    <row r="39" spans="1:5" ht="36">
      <c r="A39" s="13" t="s">
        <v>42</v>
      </c>
      <c r="B39" s="9">
        <f>SUM(B40:B43)</f>
        <v>188711123</v>
      </c>
      <c r="C39" s="9">
        <f t="shared" ref="C39:D39" si="8">SUM(C40:C43)</f>
        <v>0</v>
      </c>
      <c r="D39" s="9">
        <f t="shared" si="8"/>
        <v>51163151.649999999</v>
      </c>
      <c r="E39" s="9">
        <f t="shared" si="1"/>
        <v>137547971.34999999</v>
      </c>
    </row>
    <row r="40" spans="1:5" ht="48">
      <c r="A40" s="14" t="s">
        <v>43</v>
      </c>
      <c r="B40" s="6">
        <f>SUM([1]całość!$B$40)</f>
        <v>84248301</v>
      </c>
      <c r="C40" s="10">
        <v>0</v>
      </c>
      <c r="D40" s="6">
        <f>SUM([1]całość!$H$40)</f>
        <v>31146700.699999999</v>
      </c>
      <c r="E40" s="11">
        <f t="shared" si="1"/>
        <v>53101600.299999997</v>
      </c>
    </row>
    <row r="41" spans="1:5" ht="48">
      <c r="A41" s="15" t="s">
        <v>44</v>
      </c>
      <c r="B41" s="6">
        <f>SUM([1]całość!$B$41)</f>
        <v>45535241</v>
      </c>
      <c r="C41" s="10">
        <v>0</v>
      </c>
      <c r="D41" s="6">
        <f>SUM([1]całość!$H$41)</f>
        <v>9883456.0600000005</v>
      </c>
      <c r="E41" s="11">
        <f t="shared" si="1"/>
        <v>35651784.939999998</v>
      </c>
    </row>
    <row r="42" spans="1:5" ht="48">
      <c r="A42" s="16" t="s">
        <v>45</v>
      </c>
      <c r="B42" s="6">
        <f>SUM([1]całość!$B$42)</f>
        <v>24118169</v>
      </c>
      <c r="C42" s="10">
        <v>0</v>
      </c>
      <c r="D42" s="6">
        <f>SUM([1]całość!$H$42)</f>
        <v>4570334.8599999994</v>
      </c>
      <c r="E42" s="11">
        <f t="shared" si="1"/>
        <v>19547834.140000001</v>
      </c>
    </row>
    <row r="43" spans="1:5" ht="48">
      <c r="A43" s="17" t="s">
        <v>46</v>
      </c>
      <c r="B43" s="6">
        <f>SUM([1]całość!$B$43)</f>
        <v>34809412</v>
      </c>
      <c r="C43" s="10">
        <v>0</v>
      </c>
      <c r="D43" s="6">
        <f>SUM([1]całość!$H$43)</f>
        <v>5562660.0300000003</v>
      </c>
      <c r="E43" s="11">
        <f t="shared" si="1"/>
        <v>29246751.969999999</v>
      </c>
    </row>
    <row r="44" spans="1:5" ht="24">
      <c r="A44" s="13" t="s">
        <v>47</v>
      </c>
      <c r="B44" s="9">
        <f>SUM([1]całość!$B$44)</f>
        <v>34603247</v>
      </c>
      <c r="C44" s="9">
        <v>0</v>
      </c>
      <c r="D44" s="9">
        <f>SUM([1]całość!$H$44)</f>
        <v>0</v>
      </c>
      <c r="E44" s="9">
        <f t="shared" si="1"/>
        <v>34603247</v>
      </c>
    </row>
    <row r="45" spans="1:5" ht="36">
      <c r="A45" s="13" t="s">
        <v>48</v>
      </c>
      <c r="B45" s="9">
        <f>SUM(B46:B49)</f>
        <v>191960906</v>
      </c>
      <c r="C45" s="9">
        <f t="shared" ref="C45:D45" si="9">SUM(C46:C49)</f>
        <v>0</v>
      </c>
      <c r="D45" s="9">
        <f t="shared" si="9"/>
        <v>0</v>
      </c>
      <c r="E45" s="9">
        <f t="shared" si="1"/>
        <v>191960906</v>
      </c>
    </row>
    <row r="46" spans="1:5" ht="48">
      <c r="A46" s="14" t="s">
        <v>49</v>
      </c>
      <c r="B46" s="6">
        <f>SUM([1]całość!$B$46)</f>
        <v>142015114</v>
      </c>
      <c r="C46" s="10">
        <v>0</v>
      </c>
      <c r="D46" s="6">
        <v>0</v>
      </c>
      <c r="E46" s="11">
        <f t="shared" si="1"/>
        <v>142015114</v>
      </c>
    </row>
    <row r="47" spans="1:5" ht="48">
      <c r="A47" s="15" t="s">
        <v>50</v>
      </c>
      <c r="B47" s="6">
        <f>SUM([1]całość!$B$47)</f>
        <v>22511321</v>
      </c>
      <c r="C47" s="10">
        <v>0</v>
      </c>
      <c r="D47" s="6">
        <v>0</v>
      </c>
      <c r="E47" s="11">
        <f t="shared" si="1"/>
        <v>22511321</v>
      </c>
    </row>
    <row r="48" spans="1:5" ht="48">
      <c r="A48" s="16" t="s">
        <v>51</v>
      </c>
      <c r="B48" s="6">
        <f>SUM([1]całość!$B$48)</f>
        <v>11335550</v>
      </c>
      <c r="C48" s="10">
        <v>0</v>
      </c>
      <c r="D48" s="6">
        <v>0</v>
      </c>
      <c r="E48" s="11">
        <f t="shared" si="1"/>
        <v>11335550</v>
      </c>
    </row>
    <row r="49" spans="1:5" ht="48">
      <c r="A49" s="17" t="s">
        <v>52</v>
      </c>
      <c r="B49" s="6">
        <f>SUM([1]całość!$B$49)</f>
        <v>16098921</v>
      </c>
      <c r="C49" s="10">
        <v>0</v>
      </c>
      <c r="D49" s="6">
        <v>0</v>
      </c>
      <c r="E49" s="11">
        <f t="shared" si="1"/>
        <v>16098921</v>
      </c>
    </row>
    <row r="50" spans="1:5">
      <c r="B50" s="8"/>
      <c r="C50" s="8"/>
      <c r="D50" s="8"/>
      <c r="E50" s="8"/>
    </row>
  </sheetData>
  <mergeCells count="5">
    <mergeCell ref="A6:A7"/>
    <mergeCell ref="B6:B7"/>
    <mergeCell ref="E6:E7"/>
    <mergeCell ref="A1:E1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2017-08-09T12:38:20Z</dcterms:modified>
</cp:coreProperties>
</file>